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4099c78d49dd3ef/Documents/Chemonics/GRIP/"/>
    </mc:Choice>
  </mc:AlternateContent>
  <xr:revisionPtr revIDLastSave="4" documentId="8_{D611CFED-C0F0-4A1D-A524-3CD2B59B04AF}" xr6:coauthVersionLast="47" xr6:coauthVersionMax="47" xr10:uidLastSave="{77162376-0C96-4610-9C33-D86D0F351AD1}"/>
  <bookViews>
    <workbookView xWindow="-80" yWindow="-80" windowWidth="19360" windowHeight="10240" xr2:uid="{C3B607BB-DB36-4BAE-99F4-6862534352A0}"/>
  </bookViews>
  <sheets>
    <sheet name="Scenario A" sheetId="1" r:id="rId1"/>
    <sheet name="Scenario B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7" i="2" l="1"/>
  <c r="N27" i="2"/>
  <c r="K27" i="2"/>
  <c r="H27" i="2"/>
  <c r="E27" i="2"/>
  <c r="C9" i="2"/>
  <c r="G10" i="1"/>
  <c r="J10" i="1" s="1"/>
  <c r="H10" i="1"/>
  <c r="C10" i="1"/>
  <c r="O10" i="1" s="1"/>
  <c r="F10" i="2"/>
  <c r="H10" i="2" s="1"/>
  <c r="G10" i="2"/>
  <c r="J10" i="2" s="1"/>
  <c r="O10" i="2"/>
  <c r="C10" i="2"/>
  <c r="E10" i="2" s="1"/>
  <c r="H23" i="2"/>
  <c r="G23" i="2"/>
  <c r="J23" i="2" s="1"/>
  <c r="E23" i="2"/>
  <c r="H22" i="2"/>
  <c r="H25" i="2" s="1"/>
  <c r="G22" i="2"/>
  <c r="J22" i="2" s="1"/>
  <c r="E22" i="2"/>
  <c r="E25" i="2" s="1"/>
  <c r="L17" i="2"/>
  <c r="I17" i="2"/>
  <c r="G9" i="2"/>
  <c r="J9" i="2" s="1"/>
  <c r="F9" i="2"/>
  <c r="F17" i="2" s="1"/>
  <c r="G23" i="1"/>
  <c r="H23" i="1" s="1"/>
  <c r="G22" i="1"/>
  <c r="H22" i="1" s="1"/>
  <c r="E23" i="1"/>
  <c r="E22" i="1"/>
  <c r="E25" i="1" s="1"/>
  <c r="I17" i="1"/>
  <c r="L17" i="1"/>
  <c r="G9" i="1"/>
  <c r="J9" i="1" s="1"/>
  <c r="C9" i="1"/>
  <c r="O9" i="1" s="1"/>
  <c r="M10" i="1" l="1"/>
  <c r="N10" i="1" s="1"/>
  <c r="K10" i="1"/>
  <c r="O17" i="1"/>
  <c r="F17" i="1"/>
  <c r="E10" i="1"/>
  <c r="P10" i="1" s="1"/>
  <c r="K10" i="2"/>
  <c r="M10" i="2"/>
  <c r="N10" i="2" s="1"/>
  <c r="C17" i="2"/>
  <c r="M22" i="2"/>
  <c r="N22" i="2" s="1"/>
  <c r="K22" i="2"/>
  <c r="M23" i="2"/>
  <c r="N23" i="2" s="1"/>
  <c r="K23" i="2"/>
  <c r="K9" i="2"/>
  <c r="M9" i="2"/>
  <c r="N9" i="2" s="1"/>
  <c r="E9" i="2"/>
  <c r="O9" i="2"/>
  <c r="O17" i="2" s="1"/>
  <c r="H9" i="2"/>
  <c r="H17" i="2" s="1"/>
  <c r="E9" i="1"/>
  <c r="E17" i="1" s="1"/>
  <c r="E27" i="1" s="1"/>
  <c r="J22" i="1"/>
  <c r="K22" i="1" s="1"/>
  <c r="C17" i="1"/>
  <c r="K9" i="1"/>
  <c r="M9" i="1"/>
  <c r="N9" i="1" s="1"/>
  <c r="N17" i="1" s="1"/>
  <c r="N27" i="1" s="1"/>
  <c r="H25" i="1"/>
  <c r="J23" i="1"/>
  <c r="M22" i="1"/>
  <c r="N22" i="1" s="1"/>
  <c r="H9" i="1"/>
  <c r="H17" i="1" s="1"/>
  <c r="H27" i="1" s="1"/>
  <c r="P22" i="2" l="1"/>
  <c r="P23" i="2"/>
  <c r="K17" i="2"/>
  <c r="P10" i="2"/>
  <c r="N17" i="2"/>
  <c r="E17" i="2"/>
  <c r="P9" i="2"/>
  <c r="P17" i="2" s="1"/>
  <c r="K25" i="2"/>
  <c r="N25" i="2"/>
  <c r="K23" i="1"/>
  <c r="M23" i="1"/>
  <c r="N23" i="1" s="1"/>
  <c r="N25" i="1" s="1"/>
  <c r="P22" i="1"/>
  <c r="P9" i="1"/>
  <c r="P17" i="1" s="1"/>
  <c r="P27" i="1" s="1"/>
  <c r="K17" i="1"/>
  <c r="K27" i="1" s="1"/>
  <c r="P25" i="2" l="1"/>
  <c r="K25" i="1"/>
  <c r="P23" i="1"/>
  <c r="P25" i="1" s="1"/>
</calcChain>
</file>

<file path=xl/sharedStrings.xml><?xml version="1.0" encoding="utf-8"?>
<sst xmlns="http://schemas.openxmlformats.org/spreadsheetml/2006/main" count="100" uniqueCount="32">
  <si>
    <t>RFP# SOL-CFDA-002</t>
  </si>
  <si>
    <t xml:space="preserve">CGEF Fund Manager </t>
  </si>
  <si>
    <t>Organization Name</t>
  </si>
  <si>
    <t>Scenario A Budget</t>
  </si>
  <si>
    <t>Labor (Work Days Ordered)</t>
  </si>
  <si>
    <t>Position, Name</t>
  </si>
  <si>
    <t>Labor Category</t>
  </si>
  <si>
    <t>Year 1</t>
  </si>
  <si>
    <t>Year 2</t>
  </si>
  <si>
    <t>Year 3</t>
  </si>
  <si>
    <t>Option Year 1</t>
  </si>
  <si>
    <t>Total</t>
  </si>
  <si>
    <t>Units</t>
  </si>
  <si>
    <t>Rate</t>
  </si>
  <si>
    <t xml:space="preserve">Total </t>
  </si>
  <si>
    <t>Days</t>
  </si>
  <si>
    <t>LOE</t>
  </si>
  <si>
    <t>Amount</t>
  </si>
  <si>
    <t>Example: Fund Director, Jones</t>
  </si>
  <si>
    <t>Fund Director</t>
  </si>
  <si>
    <t>Example: Grants Manager, Ricci</t>
  </si>
  <si>
    <t>Grants Manager</t>
  </si>
  <si>
    <t xml:space="preserve">Total, Labor (Work Days Ordered) </t>
  </si>
  <si>
    <t>Materials</t>
  </si>
  <si>
    <t>Item Description</t>
  </si>
  <si>
    <t>Example: Printing</t>
  </si>
  <si>
    <t>Example: Communications</t>
  </si>
  <si>
    <t>Total, Materials</t>
  </si>
  <si>
    <t>Grand Total, Scenario A</t>
  </si>
  <si>
    <t>Organization</t>
  </si>
  <si>
    <t>Scenario B Budget</t>
  </si>
  <si>
    <t>Grand Total, Scenario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</si>
</sst>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0" xfId="0" applyFont="1"/>
    <xf numFmtId="0" fontId="2" fillId="0" borderId="0" xfId="0" applyFont="1"/>
    <xf numFmtId="0" fontId="5" fillId="0" borderId="0" xfId="0" applyFont="1"/>
    <xf numFmtId="0" fontId="0" fillId="0" borderId="5" xfId="0" applyBorder="1"/>
    <xf numFmtId="0" fontId="0" fillId="0" borderId="6" xfId="0" applyBorder="1"/>
    <xf numFmtId="0" fontId="5" fillId="0" borderId="5" xfId="0" applyFont="1" applyBorder="1"/>
    <xf numFmtId="164" fontId="5" fillId="0" borderId="0" xfId="0" applyNumberFormat="1" applyFont="1"/>
    <xf numFmtId="164" fontId="5" fillId="0" borderId="6" xfId="0" applyNumberFormat="1" applyFont="1" applyBorder="1"/>
    <xf numFmtId="0" fontId="5" fillId="0" borderId="8" xfId="0" applyFont="1" applyBorder="1"/>
    <xf numFmtId="0" fontId="0" fillId="0" borderId="8" xfId="0" applyBorder="1"/>
    <xf numFmtId="0" fontId="2" fillId="0" borderId="1" xfId="0" applyFont="1" applyBorder="1"/>
    <xf numFmtId="0" fontId="2" fillId="0" borderId="9" xfId="0" applyFont="1" applyBorder="1"/>
    <xf numFmtId="0" fontId="2" fillId="0" borderId="10" xfId="0" applyFont="1" applyBorder="1"/>
    <xf numFmtId="164" fontId="2" fillId="0" borderId="11" xfId="0" applyNumberFormat="1" applyFont="1" applyBorder="1"/>
    <xf numFmtId="0" fontId="0" fillId="0" borderId="9" xfId="0" applyBorder="1"/>
    <xf numFmtId="0" fontId="0" fillId="0" borderId="10" xfId="0" applyBorder="1"/>
    <xf numFmtId="0" fontId="2" fillId="0" borderId="2" xfId="0" applyFont="1" applyBorder="1"/>
    <xf numFmtId="0" fontId="2" fillId="0" borderId="3" xfId="0" applyFont="1" applyBorder="1"/>
    <xf numFmtId="164" fontId="2" fillId="0" borderId="4" xfId="0" applyNumberFormat="1" applyFont="1" applyBorder="1"/>
    <xf numFmtId="164" fontId="0" fillId="0" borderId="6" xfId="0" applyNumberFormat="1" applyBorder="1"/>
    <xf numFmtId="0" fontId="6" fillId="0" borderId="9" xfId="0" applyFont="1" applyBorder="1"/>
    <xf numFmtId="0" fontId="6" fillId="0" borderId="10" xfId="0" applyFont="1" applyBorder="1"/>
    <xf numFmtId="164" fontId="6" fillId="0" borderId="10" xfId="0" applyNumberFormat="1" applyFont="1" applyBorder="1"/>
    <xf numFmtId="164" fontId="6" fillId="0" borderId="11" xfId="0" applyNumberFormat="1" applyFont="1" applyBorder="1"/>
    <xf numFmtId="0" fontId="6" fillId="0" borderId="0" xfId="0" applyFont="1"/>
    <xf numFmtId="0" fontId="1" fillId="0" borderId="0" xfId="0" applyFont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9C945-F7CC-41DE-80A8-F9857EC8E616}">
  <dimension ref="A1:P27"/>
  <sheetViews>
    <sheetView tabSelected="1" topLeftCell="A12" workbookViewId="0">
      <selection activeCell="B28" sqref="B28"/>
    </sheetView>
  </sheetViews>
  <sheetFormatPr defaultRowHeight="14.45"/>
  <cols>
    <col min="1" max="1" width="28.7109375" bestFit="1" customWidth="1"/>
    <col min="2" max="2" width="18.42578125" customWidth="1"/>
    <col min="3" max="3" width="7.42578125" customWidth="1"/>
  </cols>
  <sheetData>
    <row r="1" spans="1:16">
      <c r="A1" t="s">
        <v>0</v>
      </c>
    </row>
    <row r="2" spans="1:16">
      <c r="A2" t="s">
        <v>1</v>
      </c>
    </row>
    <row r="3" spans="1:16">
      <c r="A3" s="26" t="s">
        <v>2</v>
      </c>
    </row>
    <row r="5" spans="1:16">
      <c r="A5" t="s">
        <v>3</v>
      </c>
    </row>
    <row r="6" spans="1:16">
      <c r="A6" s="31" t="s">
        <v>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3"/>
    </row>
    <row r="7" spans="1:16">
      <c r="A7" s="29" t="s">
        <v>5</v>
      </c>
      <c r="B7" s="29" t="s">
        <v>6</v>
      </c>
      <c r="C7" s="27" t="s">
        <v>7</v>
      </c>
      <c r="D7" s="34"/>
      <c r="E7" s="28"/>
      <c r="F7" s="27" t="s">
        <v>8</v>
      </c>
      <c r="G7" s="34"/>
      <c r="H7" s="28"/>
      <c r="I7" s="27" t="s">
        <v>9</v>
      </c>
      <c r="J7" s="34"/>
      <c r="K7" s="28"/>
      <c r="L7" s="27" t="s">
        <v>10</v>
      </c>
      <c r="M7" s="34"/>
      <c r="N7" s="28"/>
      <c r="O7" s="27" t="s">
        <v>11</v>
      </c>
      <c r="P7" s="28"/>
    </row>
    <row r="8" spans="1:16">
      <c r="A8" s="30"/>
      <c r="B8" s="30"/>
      <c r="C8" s="4" t="s">
        <v>12</v>
      </c>
      <c r="D8" t="s">
        <v>13</v>
      </c>
      <c r="E8" s="5" t="s">
        <v>14</v>
      </c>
      <c r="F8" s="4" t="s">
        <v>12</v>
      </c>
      <c r="G8" t="s">
        <v>13</v>
      </c>
      <c r="H8" s="5" t="s">
        <v>14</v>
      </c>
      <c r="I8" s="4" t="s">
        <v>12</v>
      </c>
      <c r="J8" t="s">
        <v>13</v>
      </c>
      <c r="K8" s="5" t="s">
        <v>12</v>
      </c>
      <c r="L8" s="4" t="s">
        <v>15</v>
      </c>
      <c r="M8" t="s">
        <v>13</v>
      </c>
      <c r="N8" s="5" t="s">
        <v>14</v>
      </c>
      <c r="O8" s="4" t="s">
        <v>16</v>
      </c>
      <c r="P8" s="5" t="s">
        <v>17</v>
      </c>
    </row>
    <row r="9" spans="1:16" s="3" customFormat="1">
      <c r="A9" s="9" t="s">
        <v>18</v>
      </c>
      <c r="B9" s="9" t="s">
        <v>19</v>
      </c>
      <c r="C9" s="6">
        <f>ROUND(260/4,0)</f>
        <v>65</v>
      </c>
      <c r="D9" s="7">
        <v>700</v>
      </c>
      <c r="E9" s="8">
        <f>C9*D9</f>
        <v>45500</v>
      </c>
      <c r="F9" s="6">
        <v>0</v>
      </c>
      <c r="G9" s="7">
        <f>ROUND(D9*1.03,0)</f>
        <v>721</v>
      </c>
      <c r="H9" s="8">
        <f>F9*G9</f>
        <v>0</v>
      </c>
      <c r="I9" s="6">
        <v>0</v>
      </c>
      <c r="J9" s="7">
        <f>ROUND(G9*1.03,0)</f>
        <v>743</v>
      </c>
      <c r="K9" s="8">
        <f>I9*J9</f>
        <v>0</v>
      </c>
      <c r="L9" s="6">
        <v>0</v>
      </c>
      <c r="M9" s="7">
        <f>ROUND(J9*1.03,0)</f>
        <v>765</v>
      </c>
      <c r="N9" s="8">
        <f>L9*M9</f>
        <v>0</v>
      </c>
      <c r="O9" s="6">
        <f>C9+F9+I9+L9</f>
        <v>65</v>
      </c>
      <c r="P9" s="8">
        <f>E9+H9+K9+N9</f>
        <v>45500</v>
      </c>
    </row>
    <row r="10" spans="1:16" s="1" customFormat="1">
      <c r="A10" s="9" t="s">
        <v>20</v>
      </c>
      <c r="B10" s="9" t="s">
        <v>21</v>
      </c>
      <c r="C10" s="6">
        <f>ROUND(260/5,0)</f>
        <v>52</v>
      </c>
      <c r="D10" s="7">
        <v>600</v>
      </c>
      <c r="E10" s="8">
        <f>C10*D10</f>
        <v>31200</v>
      </c>
      <c r="F10" s="6">
        <v>0</v>
      </c>
      <c r="G10" s="7">
        <f>ROUND(D10*1.03,0)</f>
        <v>618</v>
      </c>
      <c r="H10" s="8">
        <f>F10*G10</f>
        <v>0</v>
      </c>
      <c r="I10" s="6">
        <v>0</v>
      </c>
      <c r="J10" s="7">
        <f>ROUND(G10*1.03,0)</f>
        <v>637</v>
      </c>
      <c r="K10" s="8">
        <f>I10*J10</f>
        <v>0</v>
      </c>
      <c r="L10" s="6">
        <v>0</v>
      </c>
      <c r="M10" s="7">
        <f>ROUND(J10*1.03,0)</f>
        <v>656</v>
      </c>
      <c r="N10" s="8">
        <f>L10*M10</f>
        <v>0</v>
      </c>
      <c r="O10" s="6">
        <f>C10+F10+I10+L10</f>
        <v>52</v>
      </c>
      <c r="P10" s="8">
        <f>E10+H10+K10+N10</f>
        <v>31200</v>
      </c>
    </row>
    <row r="11" spans="1:16">
      <c r="A11" s="10"/>
      <c r="B11" s="10"/>
      <c r="C11" s="4"/>
      <c r="E11" s="5"/>
      <c r="F11" s="4"/>
      <c r="H11" s="5"/>
      <c r="I11" s="4"/>
      <c r="K11" s="5"/>
      <c r="L11" s="4"/>
      <c r="N11" s="5"/>
      <c r="O11" s="4"/>
      <c r="P11" s="5"/>
    </row>
    <row r="12" spans="1:16">
      <c r="A12" s="10"/>
      <c r="B12" s="10"/>
      <c r="C12" s="4"/>
      <c r="E12" s="5"/>
      <c r="F12" s="4"/>
      <c r="H12" s="5"/>
      <c r="I12" s="4"/>
      <c r="K12" s="5"/>
      <c r="L12" s="4"/>
      <c r="N12" s="5"/>
      <c r="O12" s="4"/>
      <c r="P12" s="5"/>
    </row>
    <row r="13" spans="1:16">
      <c r="A13" s="10"/>
      <c r="B13" s="10"/>
      <c r="C13" s="4"/>
      <c r="E13" s="5"/>
      <c r="F13" s="4"/>
      <c r="H13" s="5"/>
      <c r="I13" s="4"/>
      <c r="K13" s="5"/>
      <c r="L13" s="4"/>
      <c r="N13" s="5"/>
      <c r="O13" s="4"/>
      <c r="P13" s="5"/>
    </row>
    <row r="14" spans="1:16">
      <c r="A14" s="10"/>
      <c r="B14" s="10"/>
      <c r="C14" s="4"/>
      <c r="E14" s="5"/>
      <c r="F14" s="4"/>
      <c r="H14" s="5"/>
      <c r="I14" s="4"/>
      <c r="K14" s="5"/>
      <c r="L14" s="4"/>
      <c r="N14" s="5"/>
      <c r="O14" s="4"/>
      <c r="P14" s="5"/>
    </row>
    <row r="15" spans="1:16">
      <c r="A15" s="10"/>
      <c r="B15" s="10"/>
      <c r="C15" s="4"/>
      <c r="E15" s="5"/>
      <c r="F15" s="4"/>
      <c r="H15" s="5"/>
      <c r="I15" s="4"/>
      <c r="K15" s="5"/>
      <c r="L15" s="4"/>
      <c r="N15" s="5"/>
      <c r="O15" s="4"/>
      <c r="P15" s="5"/>
    </row>
    <row r="16" spans="1:16">
      <c r="A16" s="10"/>
      <c r="B16" s="10"/>
      <c r="C16" s="4"/>
      <c r="E16" s="5"/>
      <c r="F16" s="4"/>
      <c r="H16" s="5"/>
      <c r="I16" s="4"/>
      <c r="K16" s="5"/>
      <c r="L16" s="4"/>
      <c r="N16" s="5"/>
      <c r="O16" s="4"/>
      <c r="P16" s="5"/>
    </row>
    <row r="17" spans="1:16" s="2" customFormat="1">
      <c r="A17" s="11" t="s">
        <v>22</v>
      </c>
      <c r="B17" s="11"/>
      <c r="C17" s="12">
        <f>SUM(C9:C16)</f>
        <v>117</v>
      </c>
      <c r="D17" s="13"/>
      <c r="E17" s="14">
        <f>SUM(E9:E16)</f>
        <v>76700</v>
      </c>
      <c r="F17" s="12">
        <f t="shared" ref="F17" si="0">SUM(F9:F16)</f>
        <v>0</v>
      </c>
      <c r="G17" s="13"/>
      <c r="H17" s="14">
        <f t="shared" ref="H17:I17" si="1">SUM(H9:H16)</f>
        <v>0</v>
      </c>
      <c r="I17" s="12">
        <f t="shared" si="1"/>
        <v>0</v>
      </c>
      <c r="J17" s="13"/>
      <c r="K17" s="14">
        <f t="shared" ref="K17:L17" si="2">SUM(K9:K16)</f>
        <v>0</v>
      </c>
      <c r="L17" s="12">
        <f t="shared" si="2"/>
        <v>0</v>
      </c>
      <c r="M17" s="13"/>
      <c r="N17" s="14">
        <f t="shared" ref="N17" si="3">SUM(N9:N16)</f>
        <v>0</v>
      </c>
      <c r="O17" s="12">
        <f>SUM(O9:O16)</f>
        <v>117</v>
      </c>
      <c r="P17" s="14">
        <f>SUM(P9:P16)</f>
        <v>76700</v>
      </c>
    </row>
    <row r="18" spans="1:16" s="2" customFormat="1">
      <c r="A18" s="17"/>
      <c r="B18" s="18"/>
      <c r="C18" s="17"/>
      <c r="D18" s="18"/>
      <c r="E18" s="19"/>
      <c r="F18" s="17"/>
      <c r="G18" s="18"/>
      <c r="H18" s="19"/>
      <c r="I18" s="17"/>
      <c r="J18" s="18"/>
      <c r="K18" s="19"/>
      <c r="L18" s="17"/>
      <c r="M18" s="18"/>
      <c r="N18" s="19"/>
      <c r="O18" s="18"/>
      <c r="P18" s="19"/>
    </row>
    <row r="19" spans="1:16" s="2" customFormat="1">
      <c r="A19" s="12" t="s">
        <v>23</v>
      </c>
      <c r="B19" s="13"/>
      <c r="C19" s="12"/>
      <c r="D19" s="13"/>
      <c r="E19" s="14"/>
      <c r="F19" s="12"/>
      <c r="G19" s="13"/>
      <c r="H19" s="14"/>
      <c r="I19" s="12"/>
      <c r="J19" s="13"/>
      <c r="K19" s="14"/>
      <c r="L19" s="12"/>
      <c r="M19" s="13"/>
      <c r="N19" s="14"/>
      <c r="O19" s="13"/>
      <c r="P19" s="14"/>
    </row>
    <row r="20" spans="1:16">
      <c r="A20" s="4" t="s">
        <v>24</v>
      </c>
      <c r="C20" s="4" t="s">
        <v>12</v>
      </c>
      <c r="D20" t="s">
        <v>13</v>
      </c>
      <c r="E20" s="20" t="s">
        <v>11</v>
      </c>
      <c r="F20" s="4" t="s">
        <v>12</v>
      </c>
      <c r="G20" t="s">
        <v>13</v>
      </c>
      <c r="H20" s="20" t="s">
        <v>11</v>
      </c>
      <c r="I20" s="4" t="s">
        <v>12</v>
      </c>
      <c r="J20" t="s">
        <v>13</v>
      </c>
      <c r="K20" s="20" t="s">
        <v>11</v>
      </c>
      <c r="L20" s="4" t="s">
        <v>12</v>
      </c>
      <c r="M20" t="s">
        <v>13</v>
      </c>
      <c r="N20" s="20" t="s">
        <v>11</v>
      </c>
      <c r="P20" s="20" t="s">
        <v>11</v>
      </c>
    </row>
    <row r="21" spans="1:16">
      <c r="A21" s="4"/>
      <c r="C21" s="4"/>
      <c r="E21" s="5"/>
      <c r="F21" s="4"/>
      <c r="H21" s="5"/>
      <c r="I21" s="4"/>
      <c r="K21" s="5"/>
      <c r="L21" s="4"/>
      <c r="N21" s="5"/>
      <c r="P21" s="5"/>
    </row>
    <row r="22" spans="1:16" s="1" customFormat="1">
      <c r="A22" s="6" t="s">
        <v>25</v>
      </c>
      <c r="C22" s="6">
        <v>12</v>
      </c>
      <c r="D22" s="7">
        <v>50</v>
      </c>
      <c r="E22" s="8">
        <f t="shared" ref="E22:E23" si="4">C22*D22</f>
        <v>600</v>
      </c>
      <c r="F22" s="6">
        <v>0</v>
      </c>
      <c r="G22" s="7">
        <f>D22*1.03</f>
        <v>51.5</v>
      </c>
      <c r="H22" s="8">
        <f t="shared" ref="H22:H23" si="5">F22*G22</f>
        <v>0</v>
      </c>
      <c r="I22" s="6">
        <v>0</v>
      </c>
      <c r="J22" s="7">
        <f>G22*1.03</f>
        <v>53.045000000000002</v>
      </c>
      <c r="K22" s="8">
        <f t="shared" ref="K22:K23" si="6">I22*J22</f>
        <v>0</v>
      </c>
      <c r="L22" s="6">
        <v>0</v>
      </c>
      <c r="M22" s="7">
        <f>J22*1.03</f>
        <v>54.63635</v>
      </c>
      <c r="N22" s="8">
        <f t="shared" ref="N22:N23" si="7">L22*M22</f>
        <v>0</v>
      </c>
      <c r="O22" s="6"/>
      <c r="P22" s="8">
        <f t="shared" ref="P22:P23" si="8">E22+H22+K22+N22</f>
        <v>600</v>
      </c>
    </row>
    <row r="23" spans="1:16" s="1" customFormat="1">
      <c r="A23" s="6" t="s">
        <v>26</v>
      </c>
      <c r="C23" s="6">
        <v>12</v>
      </c>
      <c r="D23" s="7">
        <v>50</v>
      </c>
      <c r="E23" s="8">
        <f t="shared" si="4"/>
        <v>600</v>
      </c>
      <c r="F23" s="6">
        <v>0</v>
      </c>
      <c r="G23" s="7">
        <f>D23*1.03</f>
        <v>51.5</v>
      </c>
      <c r="H23" s="8">
        <f t="shared" si="5"/>
        <v>0</v>
      </c>
      <c r="I23" s="6">
        <v>0</v>
      </c>
      <c r="J23" s="7">
        <f>G23*1.03</f>
        <v>53.045000000000002</v>
      </c>
      <c r="K23" s="8">
        <f t="shared" si="6"/>
        <v>0</v>
      </c>
      <c r="L23" s="6">
        <v>0</v>
      </c>
      <c r="M23" s="7">
        <f>J23*1.03</f>
        <v>54.63635</v>
      </c>
      <c r="N23" s="8">
        <f t="shared" si="7"/>
        <v>0</v>
      </c>
      <c r="O23" s="6"/>
      <c r="P23" s="8">
        <f t="shared" si="8"/>
        <v>600</v>
      </c>
    </row>
    <row r="24" spans="1:16">
      <c r="A24" s="4"/>
      <c r="C24" s="4"/>
      <c r="E24" s="5"/>
      <c r="F24" s="4"/>
      <c r="H24" s="5"/>
      <c r="I24" s="4"/>
      <c r="K24" s="5"/>
      <c r="L24" s="4"/>
      <c r="N24" s="5"/>
      <c r="P24" s="5"/>
    </row>
    <row r="25" spans="1:16">
      <c r="A25" s="15" t="s">
        <v>27</v>
      </c>
      <c r="B25" s="16"/>
      <c r="C25" s="15"/>
      <c r="D25" s="16"/>
      <c r="E25" s="14">
        <f>SUM(E21:E24)</f>
        <v>1200</v>
      </c>
      <c r="F25" s="15"/>
      <c r="G25" s="16"/>
      <c r="H25" s="14">
        <f>SUM(H21:H24)</f>
        <v>0</v>
      </c>
      <c r="I25" s="15"/>
      <c r="J25" s="16"/>
      <c r="K25" s="14">
        <f>SUM(K21:K24)</f>
        <v>0</v>
      </c>
      <c r="L25" s="15"/>
      <c r="M25" s="16"/>
      <c r="N25" s="14">
        <f>SUM(N21:N24)</f>
        <v>0</v>
      </c>
      <c r="O25" s="16"/>
      <c r="P25" s="14">
        <f>SUM(P21:P24)</f>
        <v>1200</v>
      </c>
    </row>
    <row r="26" spans="1:16">
      <c r="A26" s="4"/>
      <c r="P26" s="5"/>
    </row>
    <row r="27" spans="1:16" s="25" customFormat="1" ht="15.6">
      <c r="A27" s="21" t="s">
        <v>28</v>
      </c>
      <c r="B27" s="22"/>
      <c r="C27" s="22"/>
      <c r="D27" s="22"/>
      <c r="E27" s="23">
        <f>E17+E25</f>
        <v>77900</v>
      </c>
      <c r="F27" s="22"/>
      <c r="G27" s="22"/>
      <c r="H27" s="23">
        <f>H17+H25</f>
        <v>0</v>
      </c>
      <c r="I27" s="22"/>
      <c r="J27" s="22"/>
      <c r="K27" s="23">
        <f>K17+K25</f>
        <v>0</v>
      </c>
      <c r="L27" s="22"/>
      <c r="M27" s="22"/>
      <c r="N27" s="23">
        <f>N17+N25</f>
        <v>0</v>
      </c>
      <c r="O27" s="22"/>
      <c r="P27" s="24">
        <f>P17+P25</f>
        <v>77900</v>
      </c>
    </row>
  </sheetData>
  <mergeCells count="8">
    <mergeCell ref="O7:P7"/>
    <mergeCell ref="A7:A8"/>
    <mergeCell ref="B7:B8"/>
    <mergeCell ref="A6:P6"/>
    <mergeCell ref="C7:E7"/>
    <mergeCell ref="F7:H7"/>
    <mergeCell ref="I7:K7"/>
    <mergeCell ref="L7:N7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C57BE-6C50-4B32-A94E-BD7E71C06053}">
  <dimension ref="A1:P27"/>
  <sheetViews>
    <sheetView workbookViewId="0">
      <selection activeCell="A28" sqref="A28"/>
    </sheetView>
  </sheetViews>
  <sheetFormatPr defaultRowHeight="14.45"/>
  <cols>
    <col min="1" max="1" width="28.7109375" bestFit="1" customWidth="1"/>
    <col min="2" max="2" width="18.42578125" customWidth="1"/>
    <col min="3" max="3" width="7.42578125" customWidth="1"/>
    <col min="5" max="5" width="8.85546875" bestFit="1" customWidth="1"/>
    <col min="8" max="8" width="8.85546875" bestFit="1" customWidth="1"/>
    <col min="11" max="11" width="8.85546875" bestFit="1" customWidth="1"/>
    <col min="14" max="14" width="8.85546875" bestFit="1" customWidth="1"/>
    <col min="16" max="16" width="9" bestFit="1" customWidth="1"/>
  </cols>
  <sheetData>
    <row r="1" spans="1:16">
      <c r="A1" t="s">
        <v>0</v>
      </c>
    </row>
    <row r="2" spans="1:16">
      <c r="A2" t="s">
        <v>1</v>
      </c>
    </row>
    <row r="3" spans="1:16">
      <c r="A3" t="s">
        <v>29</v>
      </c>
    </row>
    <row r="5" spans="1:16">
      <c r="A5" t="s">
        <v>30</v>
      </c>
    </row>
    <row r="6" spans="1:16">
      <c r="A6" s="31" t="s">
        <v>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3"/>
    </row>
    <row r="7" spans="1:16">
      <c r="A7" s="29" t="s">
        <v>5</v>
      </c>
      <c r="B7" s="29" t="s">
        <v>6</v>
      </c>
      <c r="C7" s="27" t="s">
        <v>7</v>
      </c>
      <c r="D7" s="34"/>
      <c r="E7" s="28"/>
      <c r="F7" s="27" t="s">
        <v>8</v>
      </c>
      <c r="G7" s="34"/>
      <c r="H7" s="28"/>
      <c r="I7" s="27" t="s">
        <v>9</v>
      </c>
      <c r="J7" s="34"/>
      <c r="K7" s="28"/>
      <c r="L7" s="27" t="s">
        <v>10</v>
      </c>
      <c r="M7" s="34"/>
      <c r="N7" s="28"/>
      <c r="O7" s="27" t="s">
        <v>11</v>
      </c>
      <c r="P7" s="28"/>
    </row>
    <row r="8" spans="1:16">
      <c r="A8" s="30"/>
      <c r="B8" s="30"/>
      <c r="C8" s="4" t="s">
        <v>12</v>
      </c>
      <c r="D8" t="s">
        <v>13</v>
      </c>
      <c r="E8" s="5" t="s">
        <v>14</v>
      </c>
      <c r="F8" s="4" t="s">
        <v>12</v>
      </c>
      <c r="G8" t="s">
        <v>13</v>
      </c>
      <c r="H8" s="5" t="s">
        <v>14</v>
      </c>
      <c r="I8" s="4" t="s">
        <v>12</v>
      </c>
      <c r="J8" t="s">
        <v>13</v>
      </c>
      <c r="K8" s="5" t="s">
        <v>12</v>
      </c>
      <c r="L8" s="4" t="s">
        <v>15</v>
      </c>
      <c r="M8" t="s">
        <v>13</v>
      </c>
      <c r="N8" s="5" t="s">
        <v>14</v>
      </c>
      <c r="O8" s="4" t="s">
        <v>16</v>
      </c>
      <c r="P8" s="5" t="s">
        <v>17</v>
      </c>
    </row>
    <row r="9" spans="1:16" s="3" customFormat="1">
      <c r="A9" s="9" t="s">
        <v>18</v>
      </c>
      <c r="B9" s="9" t="s">
        <v>19</v>
      </c>
      <c r="C9" s="6">
        <f>ROUND(260/4,0)</f>
        <v>65</v>
      </c>
      <c r="D9" s="7">
        <v>700</v>
      </c>
      <c r="E9" s="8">
        <f>C9*D9</f>
        <v>45500</v>
      </c>
      <c r="F9" s="6">
        <f>ROUND(260/4,0)</f>
        <v>65</v>
      </c>
      <c r="G9" s="7">
        <f>ROUND(D9*1.03,0)</f>
        <v>721</v>
      </c>
      <c r="H9" s="8">
        <f>F9*G9</f>
        <v>46865</v>
      </c>
      <c r="I9" s="6">
        <v>0</v>
      </c>
      <c r="J9" s="7">
        <f>ROUND(G9*1.03,0)</f>
        <v>743</v>
      </c>
      <c r="K9" s="8">
        <f>I9*J9</f>
        <v>0</v>
      </c>
      <c r="L9" s="6">
        <v>0</v>
      </c>
      <c r="M9" s="7">
        <f>ROUND(J9*1.03,0)</f>
        <v>765</v>
      </c>
      <c r="N9" s="8">
        <f>L9*M9</f>
        <v>0</v>
      </c>
      <c r="O9" s="6">
        <f>C9+F9+I9+L9</f>
        <v>130</v>
      </c>
      <c r="P9" s="8">
        <f>E9+H9+K9+N9</f>
        <v>92365</v>
      </c>
    </row>
    <row r="10" spans="1:16" s="3" customFormat="1">
      <c r="A10" s="9" t="s">
        <v>20</v>
      </c>
      <c r="B10" s="9" t="s">
        <v>21</v>
      </c>
      <c r="C10" s="6">
        <f>ROUND(260/5,0)</f>
        <v>52</v>
      </c>
      <c r="D10" s="7">
        <v>600</v>
      </c>
      <c r="E10" s="8">
        <f>C10*D10</f>
        <v>31200</v>
      </c>
      <c r="F10" s="6">
        <f>ROUND(260/4,0)</f>
        <v>65</v>
      </c>
      <c r="G10" s="7">
        <f>ROUND(D10*1.03,0)</f>
        <v>618</v>
      </c>
      <c r="H10" s="8">
        <f>F10*G10</f>
        <v>40170</v>
      </c>
      <c r="I10" s="6">
        <v>0</v>
      </c>
      <c r="J10" s="7">
        <f>ROUND(G10*1.03,0)</f>
        <v>637</v>
      </c>
      <c r="K10" s="8">
        <f>I10*J10</f>
        <v>0</v>
      </c>
      <c r="L10" s="6">
        <v>0</v>
      </c>
      <c r="M10" s="7">
        <f>ROUND(J10*1.03,0)</f>
        <v>656</v>
      </c>
      <c r="N10" s="8">
        <f>L10*M10</f>
        <v>0</v>
      </c>
      <c r="O10" s="6">
        <f>C10+F10+I10+L10</f>
        <v>117</v>
      </c>
      <c r="P10" s="8">
        <f>E10+H10+K10+N10</f>
        <v>71370</v>
      </c>
    </row>
    <row r="11" spans="1:16">
      <c r="A11" s="10"/>
      <c r="B11" s="10"/>
      <c r="C11" s="4"/>
      <c r="E11" s="5"/>
      <c r="F11" s="4"/>
      <c r="H11" s="5"/>
      <c r="I11" s="4"/>
      <c r="K11" s="5"/>
      <c r="L11" s="4"/>
      <c r="N11" s="5"/>
      <c r="O11" s="4"/>
      <c r="P11" s="5"/>
    </row>
    <row r="12" spans="1:16">
      <c r="A12" s="10"/>
      <c r="B12" s="10"/>
      <c r="C12" s="4"/>
      <c r="E12" s="5"/>
      <c r="F12" s="4"/>
      <c r="H12" s="5"/>
      <c r="I12" s="4"/>
      <c r="K12" s="5"/>
      <c r="L12" s="4"/>
      <c r="N12" s="5"/>
      <c r="O12" s="4"/>
      <c r="P12" s="5"/>
    </row>
    <row r="13" spans="1:16">
      <c r="A13" s="10"/>
      <c r="B13" s="10"/>
      <c r="C13" s="4"/>
      <c r="E13" s="5"/>
      <c r="F13" s="4"/>
      <c r="H13" s="5"/>
      <c r="I13" s="4"/>
      <c r="K13" s="5"/>
      <c r="L13" s="4"/>
      <c r="N13" s="5"/>
      <c r="O13" s="4"/>
      <c r="P13" s="5"/>
    </row>
    <row r="14" spans="1:16">
      <c r="A14" s="10"/>
      <c r="B14" s="10"/>
      <c r="C14" s="4"/>
      <c r="E14" s="5"/>
      <c r="F14" s="4"/>
      <c r="H14" s="5"/>
      <c r="I14" s="4"/>
      <c r="K14" s="5"/>
      <c r="L14" s="4"/>
      <c r="N14" s="5"/>
      <c r="O14" s="4"/>
      <c r="P14" s="5"/>
    </row>
    <row r="15" spans="1:16">
      <c r="A15" s="10"/>
      <c r="B15" s="10"/>
      <c r="C15" s="4"/>
      <c r="E15" s="5"/>
      <c r="F15" s="4"/>
      <c r="H15" s="5"/>
      <c r="I15" s="4"/>
      <c r="K15" s="5"/>
      <c r="L15" s="4"/>
      <c r="N15" s="5"/>
      <c r="O15" s="4"/>
      <c r="P15" s="5"/>
    </row>
    <row r="16" spans="1:16">
      <c r="A16" s="10"/>
      <c r="B16" s="10"/>
      <c r="C16" s="4"/>
      <c r="E16" s="5"/>
      <c r="F16" s="4"/>
      <c r="H16" s="5"/>
      <c r="I16" s="4"/>
      <c r="K16" s="5"/>
      <c r="L16" s="4"/>
      <c r="N16" s="5"/>
      <c r="O16" s="4"/>
      <c r="P16" s="5"/>
    </row>
    <row r="17" spans="1:16" s="2" customFormat="1">
      <c r="A17" s="11" t="s">
        <v>22</v>
      </c>
      <c r="B17" s="11"/>
      <c r="C17" s="12">
        <f>SUM(C9:C16)</f>
        <v>117</v>
      </c>
      <c r="D17" s="13"/>
      <c r="E17" s="14">
        <f>SUM(E9:E16)</f>
        <v>76700</v>
      </c>
      <c r="F17" s="12">
        <f t="shared" ref="F17" si="0">SUM(F9:F16)</f>
        <v>130</v>
      </c>
      <c r="G17" s="13"/>
      <c r="H17" s="14">
        <f t="shared" ref="H17:I17" si="1">SUM(H9:H16)</f>
        <v>87035</v>
      </c>
      <c r="I17" s="12">
        <f t="shared" si="1"/>
        <v>0</v>
      </c>
      <c r="J17" s="13"/>
      <c r="K17" s="14">
        <f t="shared" ref="K17:L17" si="2">SUM(K9:K16)</f>
        <v>0</v>
      </c>
      <c r="L17" s="12">
        <f t="shared" si="2"/>
        <v>0</v>
      </c>
      <c r="M17" s="13"/>
      <c r="N17" s="14">
        <f t="shared" ref="N17" si="3">SUM(N9:N16)</f>
        <v>0</v>
      </c>
      <c r="O17" s="12">
        <f>SUM(O9:O16)</f>
        <v>247</v>
      </c>
      <c r="P17" s="14">
        <f>SUM(P9:P16)</f>
        <v>163735</v>
      </c>
    </row>
    <row r="18" spans="1:16" s="2" customFormat="1">
      <c r="A18" s="17"/>
      <c r="B18" s="18"/>
      <c r="C18" s="17"/>
      <c r="D18" s="18"/>
      <c r="E18" s="19"/>
      <c r="F18" s="17"/>
      <c r="G18" s="18"/>
      <c r="H18" s="19"/>
      <c r="I18" s="17"/>
      <c r="J18" s="18"/>
      <c r="K18" s="19"/>
      <c r="L18" s="17"/>
      <c r="M18" s="18"/>
      <c r="N18" s="19"/>
      <c r="O18" s="18"/>
      <c r="P18" s="19"/>
    </row>
    <row r="19" spans="1:16" s="2" customFormat="1">
      <c r="A19" s="12" t="s">
        <v>23</v>
      </c>
      <c r="B19" s="13"/>
      <c r="C19" s="12"/>
      <c r="D19" s="13"/>
      <c r="E19" s="14"/>
      <c r="F19" s="12"/>
      <c r="G19" s="13"/>
      <c r="H19" s="14"/>
      <c r="I19" s="12"/>
      <c r="J19" s="13"/>
      <c r="K19" s="14"/>
      <c r="L19" s="12"/>
      <c r="M19" s="13"/>
      <c r="N19" s="14"/>
      <c r="O19" s="13"/>
      <c r="P19" s="14"/>
    </row>
    <row r="20" spans="1:16">
      <c r="A20" s="4" t="s">
        <v>24</v>
      </c>
      <c r="C20" s="4" t="s">
        <v>12</v>
      </c>
      <c r="D20" t="s">
        <v>13</v>
      </c>
      <c r="E20" s="20" t="s">
        <v>11</v>
      </c>
      <c r="F20" s="4" t="s">
        <v>12</v>
      </c>
      <c r="G20" t="s">
        <v>13</v>
      </c>
      <c r="H20" s="20" t="s">
        <v>11</v>
      </c>
      <c r="I20" s="4" t="s">
        <v>12</v>
      </c>
      <c r="J20" t="s">
        <v>13</v>
      </c>
      <c r="K20" s="20" t="s">
        <v>11</v>
      </c>
      <c r="L20" s="4" t="s">
        <v>12</v>
      </c>
      <c r="M20" t="s">
        <v>13</v>
      </c>
      <c r="N20" s="20" t="s">
        <v>11</v>
      </c>
      <c r="P20" s="20" t="s">
        <v>11</v>
      </c>
    </row>
    <row r="21" spans="1:16">
      <c r="A21" s="4"/>
      <c r="C21" s="4"/>
      <c r="E21" s="5"/>
      <c r="F21" s="4"/>
      <c r="H21" s="5"/>
      <c r="I21" s="4"/>
      <c r="K21" s="5"/>
      <c r="L21" s="4"/>
      <c r="N21" s="5"/>
      <c r="P21" s="5"/>
    </row>
    <row r="22" spans="1:16" s="1" customFormat="1">
      <c r="A22" s="6" t="s">
        <v>25</v>
      </c>
      <c r="C22" s="6">
        <v>12</v>
      </c>
      <c r="D22" s="7">
        <v>50</v>
      </c>
      <c r="E22" s="8">
        <f t="shared" ref="E22:E23" si="4">C22*D22</f>
        <v>600</v>
      </c>
      <c r="F22" s="6">
        <v>12</v>
      </c>
      <c r="G22" s="7">
        <f>D22*1.03</f>
        <v>51.5</v>
      </c>
      <c r="H22" s="8">
        <f t="shared" ref="H22:H23" si="5">F22*G22</f>
        <v>618</v>
      </c>
      <c r="I22" s="6">
        <v>0</v>
      </c>
      <c r="J22" s="7">
        <f>G22*1.03</f>
        <v>53.045000000000002</v>
      </c>
      <c r="K22" s="8">
        <f t="shared" ref="K22:K23" si="6">I22*J22</f>
        <v>0</v>
      </c>
      <c r="L22" s="6">
        <v>0</v>
      </c>
      <c r="M22" s="7">
        <f>J22*1.03</f>
        <v>54.63635</v>
      </c>
      <c r="N22" s="8">
        <f t="shared" ref="N22:N23" si="7">L22*M22</f>
        <v>0</v>
      </c>
      <c r="O22" s="6"/>
      <c r="P22" s="8">
        <f t="shared" ref="P22:P23" si="8">E22+H22+K22+N22</f>
        <v>1218</v>
      </c>
    </row>
    <row r="23" spans="1:16" s="1" customFormat="1">
      <c r="A23" s="6" t="s">
        <v>26</v>
      </c>
      <c r="C23" s="6">
        <v>12</v>
      </c>
      <c r="D23" s="7">
        <v>50</v>
      </c>
      <c r="E23" s="8">
        <f t="shared" si="4"/>
        <v>600</v>
      </c>
      <c r="F23" s="6">
        <v>12</v>
      </c>
      <c r="G23" s="7">
        <f>D23*1.03</f>
        <v>51.5</v>
      </c>
      <c r="H23" s="8">
        <f t="shared" si="5"/>
        <v>618</v>
      </c>
      <c r="I23" s="6">
        <v>0</v>
      </c>
      <c r="J23" s="7">
        <f>G23*1.03</f>
        <v>53.045000000000002</v>
      </c>
      <c r="K23" s="8">
        <f t="shared" si="6"/>
        <v>0</v>
      </c>
      <c r="L23" s="6">
        <v>0</v>
      </c>
      <c r="M23" s="7">
        <f>J23*1.03</f>
        <v>54.63635</v>
      </c>
      <c r="N23" s="8">
        <f t="shared" si="7"/>
        <v>0</v>
      </c>
      <c r="O23" s="6"/>
      <c r="P23" s="8">
        <f t="shared" si="8"/>
        <v>1218</v>
      </c>
    </row>
    <row r="24" spans="1:16">
      <c r="A24" s="4"/>
      <c r="C24" s="4"/>
      <c r="E24" s="5"/>
      <c r="F24" s="4"/>
      <c r="H24" s="5"/>
      <c r="I24" s="4"/>
      <c r="K24" s="5"/>
      <c r="L24" s="4"/>
      <c r="N24" s="5"/>
      <c r="P24" s="5"/>
    </row>
    <row r="25" spans="1:16" s="2" customFormat="1">
      <c r="A25" s="12" t="s">
        <v>27</v>
      </c>
      <c r="B25" s="13"/>
      <c r="C25" s="12"/>
      <c r="D25" s="13"/>
      <c r="E25" s="14">
        <f>SUM(E21:E24)</f>
        <v>1200</v>
      </c>
      <c r="F25" s="12"/>
      <c r="G25" s="13"/>
      <c r="H25" s="14">
        <f>SUM(H21:H24)</f>
        <v>1236</v>
      </c>
      <c r="I25" s="12"/>
      <c r="J25" s="13"/>
      <c r="K25" s="14">
        <f>SUM(K21:K24)</f>
        <v>0</v>
      </c>
      <c r="L25" s="12"/>
      <c r="M25" s="13"/>
      <c r="N25" s="14">
        <f>SUM(N21:N24)</f>
        <v>0</v>
      </c>
      <c r="O25" s="13"/>
      <c r="P25" s="14">
        <f>SUM(P21:P24)</f>
        <v>2436</v>
      </c>
    </row>
    <row r="26" spans="1:16">
      <c r="A26" s="4"/>
      <c r="P26" s="5"/>
    </row>
    <row r="27" spans="1:16" s="25" customFormat="1" ht="15.6">
      <c r="A27" s="21" t="s">
        <v>31</v>
      </c>
      <c r="B27" s="22"/>
      <c r="C27" s="22"/>
      <c r="D27" s="22"/>
      <c r="E27" s="23">
        <f>E17+E25</f>
        <v>77900</v>
      </c>
      <c r="F27" s="22"/>
      <c r="G27" s="22"/>
      <c r="H27" s="23">
        <f>H17+H25</f>
        <v>88271</v>
      </c>
      <c r="I27" s="22"/>
      <c r="J27" s="22"/>
      <c r="K27" s="23">
        <f>K17+K25</f>
        <v>0</v>
      </c>
      <c r="L27" s="22"/>
      <c r="M27" s="22"/>
      <c r="N27" s="23">
        <f>N17+N25</f>
        <v>0</v>
      </c>
      <c r="O27" s="22"/>
      <c r="P27" s="24">
        <f>P17+P25</f>
        <v>166171</v>
      </c>
    </row>
  </sheetData>
  <mergeCells count="8">
    <mergeCell ref="A6:P6"/>
    <mergeCell ref="A7:A8"/>
    <mergeCell ref="B7:B8"/>
    <mergeCell ref="C7:E7"/>
    <mergeCell ref="F7:H7"/>
    <mergeCell ref="I7:K7"/>
    <mergeCell ref="L7:N7"/>
    <mergeCell ref="O7:P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822e118f-d533-465d-b5ca-7beed2256e09" ContentTypeId="0x0101008DA58B5CA681664FAB24816C56F4108502" PreviousValue="false" LastSyncTimeStamp="2016-09-27T17:32:22.71Z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roject Technical Implementation" ma:contentTypeID="0x0101008DA58B5CA681664FAB24816C56F410850200FCD3C217272BE74CAA5EFC53691C6121" ma:contentTypeVersion="4" ma:contentTypeDescription="" ma:contentTypeScope="" ma:versionID="4d9c11e9213adb6e8b7d0853bf1bb4b7">
  <xsd:schema xmlns:xsd="http://www.w3.org/2001/XMLSchema" xmlns:xs="http://www.w3.org/2001/XMLSchema" xmlns:p="http://schemas.microsoft.com/office/2006/metadata/properties" xmlns:ns2="8d7096d6-fc66-4344-9e3f-2445529a09f6" targetNamespace="http://schemas.microsoft.com/office/2006/metadata/properties" ma:root="true" ma:fieldsID="d32820591427f2f2c7a2bd3b55901219" ns2:_="">
    <xsd:import namespace="8d7096d6-fc66-4344-9e3f-2445529a09f6"/>
    <xsd:element name="properties">
      <xsd:complexType>
        <xsd:sequence>
          <xsd:element name="documentManagement">
            <xsd:complexType>
              <xsd:all>
                <xsd:element ref="ns2:hbf0c10381aa4bd59932b5b7da857fed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7096d6-fc66-4344-9e3f-2445529a09f6" elementFormDefault="qualified">
    <xsd:import namespace="http://schemas.microsoft.com/office/2006/documentManagement/types"/>
    <xsd:import namespace="http://schemas.microsoft.com/office/infopath/2007/PartnerControls"/>
    <xsd:element name="hbf0c10381aa4bd59932b5b7da857fed" ma:index="8" nillable="true" ma:taxonomy="true" ma:internalName="hbf0c10381aa4bd59932b5b7da857fed" ma:taxonomyFieldName="Project_x0020_Document_x0020_Type" ma:displayName="Project Document Type" ma:default="" ma:fieldId="{1bf0c103-81aa-4bd5-9932-b5b7da857fed}" ma:sspId="822e118f-d533-465d-b5ca-7beed2256e09" ma:termSetId="d8a5acf7-091c-4877-b363-b3708ae0704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a57fa871-da00-4e28-b1c4-fc3767942763}" ma:internalName="TaxCatchAll" ma:showField="CatchAllData" ma:web="a889bb36-fa71-4556-bb7e-c5a849f9d6d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a57fa871-da00-4e28-b1c4-fc3767942763}" ma:internalName="TaxCatchAllLabel" ma:readOnly="true" ma:showField="CatchAllDataLabel" ma:web="a889bb36-fa71-4556-bb7e-c5a849f9d6d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bf0c10381aa4bd59932b5b7da857fed xmlns="8d7096d6-fc66-4344-9e3f-2445529a09f6">
      <Terms xmlns="http://schemas.microsoft.com/office/infopath/2007/PartnerControls"/>
    </hbf0c10381aa4bd59932b5b7da857fed>
    <TaxCatchAll xmlns="8d7096d6-fc66-4344-9e3f-2445529a09f6" xsi:nil="true"/>
  </documentManagement>
</p:properties>
</file>

<file path=customXml/itemProps1.xml><?xml version="1.0" encoding="utf-8"?>
<ds:datastoreItem xmlns:ds="http://schemas.openxmlformats.org/officeDocument/2006/customXml" ds:itemID="{AFF15774-CCAA-4D11-805A-10F4DBD1165F}"/>
</file>

<file path=customXml/itemProps2.xml><?xml version="1.0" encoding="utf-8"?>
<ds:datastoreItem xmlns:ds="http://schemas.openxmlformats.org/officeDocument/2006/customXml" ds:itemID="{EC596E5B-28CB-44A8-94ED-6882E6A2EAB0}"/>
</file>

<file path=customXml/itemProps3.xml><?xml version="1.0" encoding="utf-8"?>
<ds:datastoreItem xmlns:ds="http://schemas.openxmlformats.org/officeDocument/2006/customXml" ds:itemID="{7BD6C953-8AC0-4CA4-A10E-BC59775D8BC0}"/>
</file>

<file path=customXml/itemProps4.xml><?xml version="1.0" encoding="utf-8"?>
<ds:datastoreItem xmlns:ds="http://schemas.openxmlformats.org/officeDocument/2006/customXml" ds:itemID="{FF13575B-462F-4A2D-8BA1-DED836D104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Megan McGirt-Cosenza</dc:creator>
  <cp:keywords/>
  <dc:description/>
  <cp:lastModifiedBy>Oscar Jacob</cp:lastModifiedBy>
  <cp:revision/>
  <dcterms:created xsi:type="dcterms:W3CDTF">2023-02-20T18:50:16Z</dcterms:created>
  <dcterms:modified xsi:type="dcterms:W3CDTF">2023-03-07T21:32:06Z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0x0101008DA58B5CA681664FAB24816C56F410850200FCD3C217272BE74CAA5EFC53691C6121</vt:lpwstr>
  </property>
  <property fmtid="{D5CDD505-2E9C-101B-9397-08002B2CF9AE}" pid="3" name="Project Document Type">
    <vt:lpwstr/>
  </property>
  <property fmtid="{D5CDD505-2E9C-101B-9397-08002B2CF9AE}" pid="4" name="MediaServiceImageTags">
    <vt:lpwstr/>
  </property>
  <property fmtid="{D5CDD505-2E9C-101B-9397-08002B2CF9AE}" pid="5" name="lcf76f155ced4ddcb4097134ff3c332f">
    <vt:lpwstr/>
  </property>
</Properties>
</file>